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ans-snz\Work Folders\Desktop\Torns RF\Budget 2023-2024\"/>
    </mc:Choice>
  </mc:AlternateContent>
  <xr:revisionPtr revIDLastSave="0" documentId="8_{3FA7018B-655B-4839-A36D-E0760BEFF9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E43" i="1"/>
  <c r="E45" i="1" s="1"/>
  <c r="E51" i="1" s="1"/>
  <c r="D43" i="1"/>
  <c r="D45" i="1" s="1"/>
  <c r="D51" i="1" s="1"/>
  <c r="C43" i="1"/>
  <c r="C45" i="1" s="1"/>
  <c r="C51" i="1" s="1"/>
  <c r="B43" i="1"/>
  <c r="B45" i="1" s="1"/>
  <c r="B51" i="1" s="1"/>
  <c r="F20" i="1"/>
  <c r="F45" i="1" s="1"/>
  <c r="F51" i="1" s="1"/>
  <c r="E20" i="1"/>
  <c r="D20" i="1"/>
  <c r="C20" i="1"/>
  <c r="B20" i="1"/>
</calcChain>
</file>

<file path=xl/sharedStrings.xml><?xml version="1.0" encoding="utf-8"?>
<sst xmlns="http://schemas.openxmlformats.org/spreadsheetml/2006/main" count="50" uniqueCount="49">
  <si>
    <t>Utfall 2020</t>
  </si>
  <si>
    <t>Utfall 2021</t>
  </si>
  <si>
    <t>BUDGET 2022</t>
  </si>
  <si>
    <t>Utfall 2022</t>
  </si>
  <si>
    <t>BUDGET 2023</t>
  </si>
  <si>
    <t>S:a Ridskoleverksamhet</t>
  </si>
  <si>
    <t>Hopp- och dressyrträningar</t>
  </si>
  <si>
    <t>S:a Sponsorintäkter</t>
  </si>
  <si>
    <t>S:a Tävlingar intäkt</t>
  </si>
  <si>
    <t>S:a Tävling Café intäkt</t>
  </si>
  <si>
    <t>S:a Medlemsavgifter</t>
  </si>
  <si>
    <t>S:a Ridhus,terräng,manege</t>
  </si>
  <si>
    <t>S:a Statliga/kommunala bidrag</t>
  </si>
  <si>
    <t>S:a Lönebidrag</t>
  </si>
  <si>
    <t>S:a Avgifter Axelgård</t>
  </si>
  <si>
    <t>S:a Anläggningsbidrag</t>
  </si>
  <si>
    <t>S:a Sommarbete</t>
  </si>
  <si>
    <t>Avg Rönnströms stall+foder</t>
  </si>
  <si>
    <t>S:a Hyresinkomst egna hästar</t>
  </si>
  <si>
    <t>S:a Hyresinkomst övrigt</t>
  </si>
  <si>
    <t>S:a Övr akt,bidrag,ersättn,int</t>
  </si>
  <si>
    <t>RESULTAT eft INTÄKTER</t>
  </si>
  <si>
    <t>S:a Drift Rönnströms stall</t>
  </si>
  <si>
    <t>S:a Drift Axelgård</t>
  </si>
  <si>
    <t>S:a Ridskolan, kostn</t>
  </si>
  <si>
    <t>S:a TRU kostnader</t>
  </si>
  <si>
    <t>S:a Tävling kostn</t>
  </si>
  <si>
    <t>S:a Tävling Cafe kostn</t>
  </si>
  <si>
    <t>S:a Drift anläggning</t>
  </si>
  <si>
    <t>S:a Rep o underhåll anläggn</t>
  </si>
  <si>
    <t>S:a Försäkringar</t>
  </si>
  <si>
    <t>S:a Hyra maskin/verktyg/mm</t>
  </si>
  <si>
    <t>S:a Rep o uh (mask, terr, övr)</t>
  </si>
  <si>
    <t>S:a Represent/PR/övrigt</t>
  </si>
  <si>
    <t>S:a Kontorskostnader</t>
  </si>
  <si>
    <t>S:a Bankkostnader</t>
  </si>
  <si>
    <t>S:a Avgifter lok/centr organ</t>
  </si>
  <si>
    <t>S:a Lön (anst) ridsk/stall/snick</t>
  </si>
  <si>
    <t>S:a Lön (timanst) instr/stall</t>
  </si>
  <si>
    <t>S:a Arbetsgivaravgifter</t>
  </si>
  <si>
    <t>S:a Personalförsäkringar m.m.</t>
  </si>
  <si>
    <t>Ledar- och ryttarubildn</t>
  </si>
  <si>
    <t>S:a Byggander på egen mark</t>
  </si>
  <si>
    <t>Summa kost</t>
  </si>
  <si>
    <t>RESULTAT eft ÖVR KOSTN KURS</t>
  </si>
  <si>
    <t>S:a Avskrivning</t>
  </si>
  <si>
    <t>S:a Ränteintäkt/kostnad</t>
  </si>
  <si>
    <t>Avsättning rep.fond</t>
  </si>
  <si>
    <t>RESULTAT eft FINANS 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</si>
</sst>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Arial"/>
      <scheme val="minor"/>
    </font>
    <font>
      <sz val="14"/>
      <color rgb="FF0000FF"/>
      <name val="Arial"/>
    </font>
    <font>
      <sz val="16"/>
      <color rgb="FF000000"/>
      <name val="Calibri"/>
    </font>
    <font>
      <sz val="11"/>
      <color rgb="FF000000"/>
      <name val="Calibri"/>
    </font>
    <font>
      <sz val="11"/>
      <color rgb="FF0000FF"/>
      <name val="Calibri"/>
    </font>
    <font>
      <sz val="11"/>
      <color rgb="FFFF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4"/>
      <color rgb="FF6AA84F"/>
      <name val="Calibri"/>
    </font>
    <font>
      <sz val="14"/>
      <color rgb="FF000000"/>
      <name val="Times New Roman"/>
    </font>
    <font>
      <b/>
      <sz val="11"/>
      <color rgb="FF000000"/>
      <name val="Calibri"/>
    </font>
    <font>
      <sz val="14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1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0" fontId="8" fillId="0" borderId="0" xfId="0" applyFont="1"/>
    <xf numFmtId="1" fontId="9" fillId="0" borderId="0" xfId="0" applyNumberFormat="1" applyFont="1"/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0" fontId="10" fillId="0" borderId="0" xfId="0" applyFont="1"/>
    <xf numFmtId="0" fontId="11" fillId="0" borderId="0" xfId="0" applyFont="1"/>
    <xf numFmtId="3" fontId="6" fillId="0" borderId="0" xfId="0" applyNumberFormat="1" applyFont="1"/>
    <xf numFmtId="3" fontId="3" fillId="0" borderId="0" xfId="0" applyNumberFormat="1" applyFont="1"/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/>
    <xf numFmtId="0" fontId="7" fillId="3" borderId="1" xfId="0" applyFont="1" applyFill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2.6640625" defaultRowHeight="15" customHeight="1" x14ac:dyDescent="0.3"/>
  <cols>
    <col min="1" max="1" width="31.1640625" customWidth="1"/>
    <col min="2" max="3" width="13.75" customWidth="1"/>
    <col min="4" max="4" width="14.4140625" customWidth="1"/>
    <col min="5" max="5" width="12.6640625" customWidth="1"/>
    <col min="6" max="6" width="16.5" customWidth="1"/>
    <col min="7" max="9" width="8.1640625" customWidth="1"/>
    <col min="10" max="26" width="7.25" customWidth="1"/>
  </cols>
  <sheetData>
    <row r="1" spans="1:26" ht="21" customHeight="1" x14ac:dyDescent="0.5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5">
      <c r="A2" s="5"/>
      <c r="B2" s="6"/>
      <c r="C2" s="6"/>
      <c r="D2" s="3"/>
      <c r="E2" s="7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45">
      <c r="A3" s="8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customHeight="1" x14ac:dyDescent="0.45">
      <c r="A4" s="11" t="s">
        <v>5</v>
      </c>
      <c r="B4" s="12">
        <v>1563588</v>
      </c>
      <c r="C4" s="8">
        <v>1637996</v>
      </c>
      <c r="D4" s="8">
        <v>1461900</v>
      </c>
      <c r="E4" s="8">
        <v>1598712</v>
      </c>
      <c r="F4" s="8">
        <v>1536600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45">
      <c r="A5" s="11" t="s">
        <v>6</v>
      </c>
      <c r="B5" s="12"/>
      <c r="C5" s="8">
        <v>152350</v>
      </c>
      <c r="D5" s="8"/>
      <c r="E5" s="8">
        <v>155200</v>
      </c>
      <c r="F5" s="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" customHeight="1" x14ac:dyDescent="0.45">
      <c r="A6" s="11" t="s">
        <v>7</v>
      </c>
      <c r="B6" s="12">
        <v>25385</v>
      </c>
      <c r="C6" s="8">
        <v>50000</v>
      </c>
      <c r="D6" s="8">
        <v>110000</v>
      </c>
      <c r="E6" s="8">
        <v>47000</v>
      </c>
      <c r="F6" s="8">
        <v>175000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4" customHeight="1" x14ac:dyDescent="0.45">
      <c r="A7" s="11" t="s">
        <v>8</v>
      </c>
      <c r="B7" s="12">
        <v>140118</v>
      </c>
      <c r="C7" s="8">
        <v>98935</v>
      </c>
      <c r="D7" s="8">
        <v>129000</v>
      </c>
      <c r="E7" s="8">
        <v>139799</v>
      </c>
      <c r="F7" s="8">
        <v>154500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 customHeight="1" x14ac:dyDescent="0.45">
      <c r="A8" s="11" t="s">
        <v>9</v>
      </c>
      <c r="B8" s="12">
        <v>15459</v>
      </c>
      <c r="C8" s="8">
        <v>19441</v>
      </c>
      <c r="D8" s="8">
        <v>15000</v>
      </c>
      <c r="E8" s="8">
        <v>33452</v>
      </c>
      <c r="F8" s="8">
        <v>20000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" customHeight="1" x14ac:dyDescent="0.45">
      <c r="A9" s="11" t="s">
        <v>10</v>
      </c>
      <c r="B9" s="12">
        <v>127850</v>
      </c>
      <c r="C9" s="8">
        <v>138990</v>
      </c>
      <c r="D9" s="8">
        <v>137125</v>
      </c>
      <c r="E9" s="8">
        <v>139600</v>
      </c>
      <c r="F9" s="8">
        <v>137125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customHeight="1" x14ac:dyDescent="0.45">
      <c r="A10" s="11" t="s">
        <v>11</v>
      </c>
      <c r="B10" s="12">
        <v>46375</v>
      </c>
      <c r="C10" s="8">
        <v>60760</v>
      </c>
      <c r="D10" s="8">
        <v>52900</v>
      </c>
      <c r="E10" s="8">
        <v>65210</v>
      </c>
      <c r="F10" s="8">
        <v>55200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 x14ac:dyDescent="0.45">
      <c r="A11" s="11" t="s">
        <v>12</v>
      </c>
      <c r="B11" s="12">
        <v>695874</v>
      </c>
      <c r="C11" s="8">
        <v>892158</v>
      </c>
      <c r="D11" s="8">
        <v>860000</v>
      </c>
      <c r="E11" s="13">
        <v>1140084</v>
      </c>
      <c r="F11" s="8">
        <v>1100000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customHeight="1" x14ac:dyDescent="0.45">
      <c r="A12" s="11" t="s">
        <v>13</v>
      </c>
      <c r="B12" s="12">
        <v>400516</v>
      </c>
      <c r="C12" s="8">
        <v>379923</v>
      </c>
      <c r="D12" s="8">
        <v>518124</v>
      </c>
      <c r="E12" s="8">
        <v>472755</v>
      </c>
      <c r="F12" s="8">
        <v>703200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" customHeight="1" x14ac:dyDescent="0.45">
      <c r="A13" s="11" t="s">
        <v>14</v>
      </c>
      <c r="B13" s="12">
        <v>222500</v>
      </c>
      <c r="C13" s="14">
        <v>220528</v>
      </c>
      <c r="D13" s="8">
        <v>230570</v>
      </c>
      <c r="E13" s="14">
        <v>239272</v>
      </c>
      <c r="F13" s="8">
        <v>275980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" customHeight="1" x14ac:dyDescent="0.45">
      <c r="A14" s="11" t="s">
        <v>15</v>
      </c>
      <c r="B14" s="12">
        <v>300000</v>
      </c>
      <c r="C14" s="8">
        <v>200000</v>
      </c>
      <c r="D14" s="8">
        <v>200000</v>
      </c>
      <c r="E14" s="8">
        <v>200000</v>
      </c>
      <c r="F14" s="8">
        <v>200000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" customHeight="1" x14ac:dyDescent="0.45">
      <c r="A15" s="11" t="s">
        <v>16</v>
      </c>
      <c r="B15" s="12">
        <v>85681</v>
      </c>
      <c r="C15" s="8">
        <v>64448</v>
      </c>
      <c r="D15" s="8">
        <v>72000</v>
      </c>
      <c r="E15" s="8">
        <v>63950</v>
      </c>
      <c r="F15" s="8">
        <v>60000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 x14ac:dyDescent="0.45">
      <c r="A16" s="11" t="s">
        <v>17</v>
      </c>
      <c r="B16" s="12">
        <v>623854</v>
      </c>
      <c r="C16" s="8">
        <v>634344</v>
      </c>
      <c r="D16" s="8">
        <v>599847</v>
      </c>
      <c r="E16" s="8">
        <v>583053</v>
      </c>
      <c r="F16" s="8">
        <v>663456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" customHeight="1" x14ac:dyDescent="0.45">
      <c r="A17" s="11" t="s">
        <v>18</v>
      </c>
      <c r="B17" s="12">
        <v>66483</v>
      </c>
      <c r="C17" s="8">
        <v>75424</v>
      </c>
      <c r="D17" s="8">
        <v>90893</v>
      </c>
      <c r="E17" s="8">
        <v>92414</v>
      </c>
      <c r="F17" s="8">
        <v>116338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" customHeight="1" x14ac:dyDescent="0.45">
      <c r="A18" s="11" t="s">
        <v>19</v>
      </c>
      <c r="B18" s="12">
        <v>11025</v>
      </c>
      <c r="C18" s="8">
        <v>14700</v>
      </c>
      <c r="D18" s="8">
        <v>17000</v>
      </c>
      <c r="E18" s="8">
        <v>15200</v>
      </c>
      <c r="F18" s="8">
        <v>17000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" customHeight="1" x14ac:dyDescent="0.45">
      <c r="A19" s="11" t="s">
        <v>20</v>
      </c>
      <c r="B19" s="12">
        <v>76938</v>
      </c>
      <c r="C19" s="8">
        <v>106485</v>
      </c>
      <c r="D19" s="8">
        <v>47400</v>
      </c>
      <c r="E19" s="8">
        <v>60879</v>
      </c>
      <c r="F19" s="8">
        <v>197400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" customHeight="1" x14ac:dyDescent="0.45">
      <c r="A20" s="15" t="s">
        <v>21</v>
      </c>
      <c r="B20" s="16">
        <f t="shared" ref="B20:F20" si="0">SUM(B4:B19)</f>
        <v>4401646</v>
      </c>
      <c r="C20" s="17">
        <f t="shared" si="0"/>
        <v>4746482</v>
      </c>
      <c r="D20" s="10">
        <f t="shared" si="0"/>
        <v>4541759</v>
      </c>
      <c r="E20" s="17">
        <f t="shared" si="0"/>
        <v>5046580</v>
      </c>
      <c r="F20" s="10">
        <f t="shared" si="0"/>
        <v>5411799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6" customHeight="1" x14ac:dyDescent="0.45">
      <c r="A21" s="11" t="s">
        <v>22</v>
      </c>
      <c r="B21" s="12">
        <v>-487440</v>
      </c>
      <c r="C21" s="8">
        <v>-486506</v>
      </c>
      <c r="D21" s="8">
        <v>-410500</v>
      </c>
      <c r="E21" s="8">
        <v>-442474</v>
      </c>
      <c r="F21" s="8">
        <v>-430500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0" customHeight="1" x14ac:dyDescent="0.45">
      <c r="A22" s="11" t="s">
        <v>23</v>
      </c>
      <c r="B22" s="12">
        <v>-176992</v>
      </c>
      <c r="C22" s="8">
        <v>-209860</v>
      </c>
      <c r="D22" s="8">
        <v>-259700</v>
      </c>
      <c r="E22" s="8">
        <v>-212581</v>
      </c>
      <c r="F22" s="8">
        <v>-188500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" customHeight="1" x14ac:dyDescent="0.45">
      <c r="A23" s="11" t="s">
        <v>6</v>
      </c>
      <c r="B23" s="12"/>
      <c r="C23" s="8">
        <v>-177046</v>
      </c>
      <c r="D23" s="8"/>
      <c r="E23" s="8">
        <v>-144300</v>
      </c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" customHeight="1" x14ac:dyDescent="0.45">
      <c r="A24" s="11" t="s">
        <v>24</v>
      </c>
      <c r="B24" s="12">
        <v>-97535</v>
      </c>
      <c r="C24" s="8">
        <v>-49608</v>
      </c>
      <c r="D24" s="8">
        <v>-27000</v>
      </c>
      <c r="E24" s="8">
        <v>-73896</v>
      </c>
      <c r="F24" s="8">
        <v>-34600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 customHeight="1" x14ac:dyDescent="0.45">
      <c r="A25" s="11" t="s">
        <v>25</v>
      </c>
      <c r="B25" s="12">
        <v>-4299</v>
      </c>
      <c r="C25" s="8"/>
      <c r="D25" s="8"/>
      <c r="E25" s="8">
        <v>-1246</v>
      </c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x14ac:dyDescent="0.45">
      <c r="A26" s="11" t="s">
        <v>26</v>
      </c>
      <c r="B26" s="12">
        <v>-100065</v>
      </c>
      <c r="C26" s="8">
        <v>-73404</v>
      </c>
      <c r="D26" s="8">
        <v>-106000</v>
      </c>
      <c r="E26" s="8">
        <v>-90350</v>
      </c>
      <c r="F26" s="8">
        <v>-145086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 x14ac:dyDescent="0.45">
      <c r="A27" s="11" t="s">
        <v>27</v>
      </c>
      <c r="B27" s="12">
        <v>-17862</v>
      </c>
      <c r="C27" s="8">
        <v>-7041</v>
      </c>
      <c r="D27" s="8">
        <v>-5000</v>
      </c>
      <c r="E27" s="8">
        <v>-15600</v>
      </c>
      <c r="F27" s="8">
        <v>-5000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 x14ac:dyDescent="0.45">
      <c r="A28" s="11" t="s">
        <v>28</v>
      </c>
      <c r="B28" s="12">
        <v>-199935</v>
      </c>
      <c r="C28" s="8">
        <v>-229266</v>
      </c>
      <c r="D28" s="8">
        <v>-180000</v>
      </c>
      <c r="E28" s="8">
        <v>-227225</v>
      </c>
      <c r="F28" s="8">
        <v>-305000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" customHeight="1" x14ac:dyDescent="0.45">
      <c r="A29" s="11" t="s">
        <v>29</v>
      </c>
      <c r="B29" s="12">
        <v>-683971</v>
      </c>
      <c r="C29" s="8">
        <v>-178140</v>
      </c>
      <c r="D29" s="8">
        <v>-910000</v>
      </c>
      <c r="E29" s="8">
        <v>-546791</v>
      </c>
      <c r="F29" s="8">
        <v>-561957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customHeight="1" x14ac:dyDescent="0.45">
      <c r="A30" s="11" t="s">
        <v>30</v>
      </c>
      <c r="B30" s="12">
        <v>-94547</v>
      </c>
      <c r="C30" s="8">
        <v>-112662</v>
      </c>
      <c r="D30" s="8">
        <v>-115900</v>
      </c>
      <c r="E30" s="8">
        <v>-131676</v>
      </c>
      <c r="F30" s="8">
        <v>-120900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 x14ac:dyDescent="0.45">
      <c r="A31" s="11" t="s">
        <v>31</v>
      </c>
      <c r="B31" s="12">
        <v>-38475</v>
      </c>
      <c r="C31" s="8">
        <v>-70161</v>
      </c>
      <c r="D31" s="8">
        <v>-20000</v>
      </c>
      <c r="E31" s="8">
        <v>-52915</v>
      </c>
      <c r="F31" s="8">
        <v>-30000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 x14ac:dyDescent="0.45">
      <c r="A32" s="11" t="s">
        <v>32</v>
      </c>
      <c r="B32" s="12">
        <v>-177138</v>
      </c>
      <c r="C32" s="8">
        <v>-32534</v>
      </c>
      <c r="D32" s="8">
        <v>-100000</v>
      </c>
      <c r="E32" s="8">
        <v>-136511</v>
      </c>
      <c r="F32" s="8">
        <v>-50000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 x14ac:dyDescent="0.45">
      <c r="A33" s="11" t="s">
        <v>33</v>
      </c>
      <c r="B33" s="12">
        <v>-19019</v>
      </c>
      <c r="C33" s="8">
        <v>-28750</v>
      </c>
      <c r="D33" s="8">
        <v>-11000</v>
      </c>
      <c r="E33" s="8">
        <v>-43190</v>
      </c>
      <c r="F33" s="8">
        <v>-11000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customHeight="1" x14ac:dyDescent="0.45">
      <c r="A34" s="11" t="s">
        <v>34</v>
      </c>
      <c r="B34" s="12">
        <v>-90066</v>
      </c>
      <c r="C34" s="8">
        <v>-94502</v>
      </c>
      <c r="D34" s="8">
        <v>-101000</v>
      </c>
      <c r="E34" s="8">
        <v>-105997</v>
      </c>
      <c r="F34" s="8">
        <v>-118000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customHeight="1" x14ac:dyDescent="0.45">
      <c r="A35" s="11" t="s">
        <v>35</v>
      </c>
      <c r="B35" s="12">
        <v>-5099</v>
      </c>
      <c r="C35" s="8">
        <v>-4942</v>
      </c>
      <c r="D35" s="8">
        <v>-5000</v>
      </c>
      <c r="E35" s="8">
        <v>-4927</v>
      </c>
      <c r="F35" s="8">
        <v>-5000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customHeight="1" x14ac:dyDescent="0.45">
      <c r="A36" s="11" t="s">
        <v>36</v>
      </c>
      <c r="B36" s="12">
        <v>-99293</v>
      </c>
      <c r="C36" s="8">
        <v>-114011</v>
      </c>
      <c r="D36" s="8">
        <v>-117000</v>
      </c>
      <c r="E36" s="8">
        <v>-102230</v>
      </c>
      <c r="F36" s="8">
        <v>-117000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" customHeight="1" x14ac:dyDescent="0.45">
      <c r="A37" s="11" t="s">
        <v>37</v>
      </c>
      <c r="B37" s="12">
        <v>-1088948</v>
      </c>
      <c r="C37" s="8">
        <v>-1174908</v>
      </c>
      <c r="D37" s="8">
        <v>-1511275</v>
      </c>
      <c r="E37" s="8">
        <v>-1352509</v>
      </c>
      <c r="F37" s="8">
        <v>-1955757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customHeight="1" x14ac:dyDescent="0.45">
      <c r="A38" s="11" t="s">
        <v>38</v>
      </c>
      <c r="B38" s="12">
        <v>-281477</v>
      </c>
      <c r="C38" s="8">
        <v>-234435</v>
      </c>
      <c r="D38" s="8">
        <v>-215239</v>
      </c>
      <c r="E38" s="8">
        <v>-237620</v>
      </c>
      <c r="F38" s="8">
        <v>-114600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" customHeight="1" x14ac:dyDescent="0.45">
      <c r="A39" s="11" t="s">
        <v>39</v>
      </c>
      <c r="B39" s="12">
        <v>-323403</v>
      </c>
      <c r="C39" s="8">
        <v>-442971</v>
      </c>
      <c r="D39" s="8">
        <v>-526602</v>
      </c>
      <c r="E39" s="8">
        <v>-447333</v>
      </c>
      <c r="F39" s="8">
        <v>-650499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" customHeight="1" x14ac:dyDescent="0.45">
      <c r="A40" s="11" t="s">
        <v>40</v>
      </c>
      <c r="B40" s="12">
        <v>-43258</v>
      </c>
      <c r="C40" s="8">
        <v>-70994</v>
      </c>
      <c r="D40" s="8">
        <v>-84000</v>
      </c>
      <c r="E40" s="8">
        <v>-78448</v>
      </c>
      <c r="F40" s="8">
        <v>-84000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" customHeight="1" x14ac:dyDescent="0.45">
      <c r="A41" s="11" t="s">
        <v>41</v>
      </c>
      <c r="B41" s="12">
        <v>-13770</v>
      </c>
      <c r="C41" s="8">
        <v>-19500</v>
      </c>
      <c r="D41" s="8">
        <v>-97400</v>
      </c>
      <c r="E41" s="8">
        <v>-19725</v>
      </c>
      <c r="F41" s="8">
        <v>-97400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" customHeight="1" x14ac:dyDescent="0.45">
      <c r="A42" s="11" t="s">
        <v>42</v>
      </c>
      <c r="B42" s="12"/>
      <c r="C42" s="8"/>
      <c r="D42" s="8"/>
      <c r="E42" s="8"/>
      <c r="F42" s="8"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5">
      <c r="A43" s="15" t="s">
        <v>43</v>
      </c>
      <c r="B43" s="17">
        <f t="shared" ref="B43:E43" si="1">SUM(B21:B41)</f>
        <v>-4042592</v>
      </c>
      <c r="C43" s="10">
        <f t="shared" si="1"/>
        <v>-3811241</v>
      </c>
      <c r="D43" s="10">
        <f t="shared" si="1"/>
        <v>-4802616</v>
      </c>
      <c r="E43" s="10">
        <f t="shared" si="1"/>
        <v>-4467544</v>
      </c>
      <c r="F43" s="10">
        <f>SUM(F21:F42)</f>
        <v>-5024799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customHeight="1" x14ac:dyDescent="0.45">
      <c r="A44" s="19"/>
      <c r="B44" s="12"/>
      <c r="C44" s="8"/>
      <c r="D44" s="8"/>
      <c r="E44" s="8"/>
      <c r="F44" s="8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8.25" customHeight="1" x14ac:dyDescent="0.45">
      <c r="A45" s="15" t="s">
        <v>44</v>
      </c>
      <c r="B45" s="16">
        <f>+B43+B20</f>
        <v>359054</v>
      </c>
      <c r="C45" s="17">
        <f t="shared" ref="C45:E45" si="2">C43+C20</f>
        <v>935241</v>
      </c>
      <c r="D45" s="10">
        <f t="shared" si="2"/>
        <v>-260857</v>
      </c>
      <c r="E45" s="17">
        <f t="shared" si="2"/>
        <v>579036</v>
      </c>
      <c r="F45" s="10">
        <f>F20+F43</f>
        <v>387000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customHeight="1" x14ac:dyDescent="0.45">
      <c r="A46" s="11"/>
      <c r="B46" s="12"/>
      <c r="C46" s="8"/>
      <c r="D46" s="8"/>
      <c r="E46" s="8"/>
      <c r="F46" s="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" customHeight="1" x14ac:dyDescent="0.45">
      <c r="A47" s="11" t="s">
        <v>45</v>
      </c>
      <c r="B47" s="12">
        <v>-253108</v>
      </c>
      <c r="C47" s="8">
        <v>-293672</v>
      </c>
      <c r="D47" s="8">
        <v>-300000</v>
      </c>
      <c r="E47" s="8">
        <v>-307232</v>
      </c>
      <c r="F47" s="8">
        <v>-372000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" customHeight="1" x14ac:dyDescent="0.45">
      <c r="A48" s="11" t="s">
        <v>46</v>
      </c>
      <c r="B48" s="12">
        <v>-18668</v>
      </c>
      <c r="C48" s="8">
        <v>-16792</v>
      </c>
      <c r="D48" s="8">
        <v>-15000</v>
      </c>
      <c r="E48" s="8">
        <v>-14739</v>
      </c>
      <c r="F48" s="8">
        <v>-15000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customHeight="1" x14ac:dyDescent="0.45">
      <c r="A49" s="11"/>
      <c r="B49" s="12"/>
      <c r="C49" s="8"/>
      <c r="D49" s="8"/>
      <c r="E49" s="8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" customHeight="1" x14ac:dyDescent="0.45">
      <c r="A50" s="11" t="s">
        <v>47</v>
      </c>
      <c r="B50" s="20"/>
      <c r="C50" s="8">
        <v>-500000</v>
      </c>
      <c r="D50" s="8"/>
      <c r="E50" s="8">
        <v>0</v>
      </c>
      <c r="F50" s="8"/>
      <c r="G50" s="4"/>
      <c r="H50" s="4"/>
      <c r="I50" s="2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8.5" customHeight="1" x14ac:dyDescent="0.45">
      <c r="A51" s="22" t="s">
        <v>48</v>
      </c>
      <c r="B51" s="23">
        <f>+B45+B47+B48</f>
        <v>87278</v>
      </c>
      <c r="C51" s="24">
        <f t="shared" ref="C51:E51" si="3">C45+C47+C48+C50</f>
        <v>124777</v>
      </c>
      <c r="D51" s="25">
        <f t="shared" si="3"/>
        <v>-575857</v>
      </c>
      <c r="E51" s="24">
        <f t="shared" si="3"/>
        <v>257065</v>
      </c>
      <c r="F51" s="25">
        <f>F45+F47+F48</f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6.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21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21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21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21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21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21" customHeigh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21" customHeight="1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21" customHeigh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21" customHeight="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21" customHeigh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21" customHeigh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21" customHeigh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21" customHeight="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21" customHeigh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21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21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21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21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21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21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21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21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21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21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21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21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21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21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21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21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21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21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21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21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21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21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21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21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21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21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21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21" customHeigh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21" customHeight="1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21" customHeight="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21" customHeigh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21" customHeight="1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21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21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21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21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21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21" customHeight="1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21" customHeight="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21" customHeigh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21" customHeight="1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21" customHeight="1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21" customHeigh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21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21" customHeight="1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21" customHeight="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21" customHeight="1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21" customHeight="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21" customHeigh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21" customHeight="1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21" customHeight="1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21" customHeight="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21" customHeight="1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21" customHeight="1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21" customHeight="1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21" customHeight="1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21" customHeight="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21" customHeigh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21" customHeight="1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21" customHeight="1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21" customHeigh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21" customHeight="1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21" customHeight="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21" customHeight="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21" customHeight="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21" customHeight="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21" customHeigh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21" customHeight="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21" customHeight="1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21" customHeigh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21" customHeight="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21" customHeight="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21" customHeight="1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21" customHeight="1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21" customHeight="1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21" customHeigh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21" customHeight="1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21" customHeight="1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21" customHeigh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21" customHeight="1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21" customHeight="1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21" customHeight="1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21" customHeight="1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21" customHeight="1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21" customHeigh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21" customHeight="1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21" customHeight="1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21" customHeight="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21" customHeight="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21" customHeight="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21" customHeight="1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21" customHeight="1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21" customHeight="1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21" customHeigh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21" customHeight="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21" customHeight="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21" customHeigh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21" customHeight="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21" customHeight="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21" customHeigh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21" customHeight="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21" customHeight="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21" customHeigh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21" customHeight="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21" customHeight="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21" customHeight="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21" customHeigh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21" customHeight="1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21" customHeight="1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21" customHeigh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21" customHeight="1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21" customHeigh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21" customHeight="1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21" customHeight="1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21" customHeigh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21" customHeight="1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21" customHeight="1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21" customHeight="1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21" customHeight="1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21" customHeight="1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21" customHeigh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21" customHeight="1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21" customHeight="1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21" customHeigh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21" customHeight="1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21" customHeight="1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21" customHeight="1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21" customHeight="1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21" customHeight="1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21" customHeigh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21" customHeight="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21" customHeight="1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21" customHeight="1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21" customHeight="1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21" customHeight="1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21" customHeight="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21" customHeight="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21" customHeight="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21" customHeight="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21" customHeight="1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21" customHeight="1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21" customHeigh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21" customHeight="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21" customHeight="1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21" customHeight="1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21" customHeight="1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21" customHeight="1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21" customHeight="1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21" customHeight="1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21" customHeight="1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21" customHeight="1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21" customHeigh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21" customHeight="1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21" customHeight="1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21" customHeight="1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21" customHeight="1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21" customHeight="1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21" customHeight="1" x14ac:dyDescent="0.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21" customHeight="1" x14ac:dyDescent="0.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21" customHeight="1" x14ac:dyDescent="0.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21" customHeigh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21" customHeight="1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21" customHeight="1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21" customHeight="1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21" customHeight="1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21" customHeight="1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21" customHeight="1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21" customHeight="1" x14ac:dyDescent="0.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21" customHeight="1" x14ac:dyDescent="0.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21" customHeight="1" x14ac:dyDescent="0.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21" customHeight="1" x14ac:dyDescent="0.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21" customHeight="1" x14ac:dyDescent="0.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21" customHeight="1" x14ac:dyDescent="0.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21" customHeight="1" x14ac:dyDescent="0.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21" customHeight="1" x14ac:dyDescent="0.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21" customHeight="1" x14ac:dyDescent="0.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21" customHeight="1" x14ac:dyDescent="0.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21" customHeight="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21" customHeight="1" x14ac:dyDescent="0.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21" customHeight="1" x14ac:dyDescent="0.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21" customHeight="1" x14ac:dyDescent="0.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21" customHeight="1" x14ac:dyDescent="0.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21" customHeight="1" x14ac:dyDescent="0.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21" customHeight="1" x14ac:dyDescent="0.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Zamudio</dc:creator>
  <cp:lastModifiedBy>Stefan Zamudio</cp:lastModifiedBy>
  <dcterms:created xsi:type="dcterms:W3CDTF">2023-02-16T13:41:58Z</dcterms:created>
  <dcterms:modified xsi:type="dcterms:W3CDTF">2023-02-16T13:41:58Z</dcterms:modified>
</cp:coreProperties>
</file>